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I31" i="1" l="1"/>
  <c r="I30" i="1"/>
  <c r="F33" i="1" l="1"/>
  <c r="K24" i="1" l="1"/>
  <c r="K23" i="1"/>
  <c r="K22" i="1"/>
  <c r="H22" i="1" l="1"/>
  <c r="F32" i="1"/>
  <c r="F31" i="1"/>
  <c r="F30" i="1"/>
  <c r="C33" i="1"/>
  <c r="C32" i="1"/>
  <c r="C31" i="1"/>
  <c r="C30" i="1"/>
  <c r="E25" i="1" l="1"/>
  <c r="K26" i="1" l="1"/>
  <c r="H26" i="1"/>
  <c r="I34" i="1" l="1"/>
  <c r="K34" i="1" l="1"/>
  <c r="L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<sst xmlns="http://schemas.openxmlformats.org/spreadsheetml/2006/main" count="151" uniqueCount="146">
  <si>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</si>
  <si>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</si>
  <si>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</si>
  <si>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</si>
  <si>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</si>
  <si>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</si>
  <si>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</si>
  <si>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</si>
  <si>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</si>
  <si>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</si>
  <si>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</si>
  <si>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</si>
  <si>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</si>
  <si>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</si>
  <si>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</si>
  <si>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</si>
  <si>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</si>
  <si>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</si>
  <si>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</si>
  <si>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</si>
  <si>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</si>
  <si>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</si>
  <si>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</si>
  <si>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</si>
  <si>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</si>
  <si>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</si>
  <si>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</si>
  <si>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</si>
  <si>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</si>
  <si>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</si>
  <si>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</si>
  <si>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</si>
  <si>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</si>
  <si>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</si>
  <si>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</si>
  <si>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</si>
  <si>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</si>
  <si>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</si>
  <si>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</si>
  <si>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</si>
  <si>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</si>
  <si>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</si>
  <si>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</si>
  <si>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</si>
  <si>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</si>
  <si>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</si>
  <si>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</si>
  <si>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</si>
  <si>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</si>
  <si>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</si>
  <si>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</si>
  <si>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</si>
  <si>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</si>
  <si>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</si>
  <si>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</si>
  <si>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</si>
  <si>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</si>
  <si>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</si>
  <si>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</si>
  <si>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</si>
  <si>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</si>
  <si>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</si>
  <si>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</si>
  <si>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</si>
  <si>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</si>
  <si>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</si>
  <si>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</si>
  <si>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</si>
  <si>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</si>
  <si>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</si>
  <si>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</si>
  <si>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</si>
  <si>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</si>
  <si>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</si>
  <si>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</si>
  <si>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</si>
  <si>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</si>
  <si>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</si>
  <si>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</si>
  <si>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</si>
  <si>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</si>
  <si>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</si>
  <si>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</si>
  <si>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</si>
  <si>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</si>
  <si>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</si>
  <si>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</si>
  <si>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</si>
  <si>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</si>
  <si>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</si>
  <si>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</si>
  <si>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</si>
  <si>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</si>
  <si>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</si>
  <si>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</si>
  <si>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</si>
  <si>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</si>
  <si>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</si>
  <si>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</si>
  <si>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</si>
  <si>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</si>
  <si>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</si>
  <si>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</si>
  <si>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</si>
  <si>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</si>
  <si>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</si>
  <si>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</si>
  <si>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</si>
  <si>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</si>
  <si>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</si>
  <si>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</si>
  <si>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</si>
  <si>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</si>
  <si>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</si>
  <si>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</si>
  <si>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</si>
  <si>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</si>
  <si>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</si>
  <si>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</si>
  <si>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</si>
  <si>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</si>
  <si>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</si>
  <si>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</si>
  <si>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</si>
  <si>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</si>
  <si>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</si>
  <si>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</si>
  <si>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</si>
  <si>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</si>
  <si>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</si>
  <si>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</si>
  <si>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</si>
  <si>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</si>
  <si>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</si>
  <si>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</si>
  <si>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2, 8 a 9 čl. I. přílohy č. 2 Smlouvy), případně dostatečně vysvětlí nesplnění minimálního počtu aktivit (odst. 3 čl. I. přílohy č. 2 Smlouvy),</t>
  </si>
  <si>
    <t>ŽoP č. 8</t>
  </si>
  <si>
    <t>Žádost o platbu č. 10</t>
  </si>
  <si>
    <t>zúčtovací období: 1. 10. 2018 - 31. 12. 2018</t>
  </si>
  <si>
    <t>Žádost o platbu doručí Smluvní partner Svazu měst a obcí v listinné podobě nejpozději do 15. ledna 2019, nejdříve však poté, co:</t>
  </si>
  <si>
    <t xml:space="preserve">a) uplyne desáté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</si>
  <si>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</si>
  <si>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d) Smluvní partner splní povinnost provést každý měsíc aktualizaci projektů (odst. 4 čl. III. přílohy č. 2 Smlouvy),</t>
  </si>
  <si>
    <t>e) Smluvní partner splní povinnost mít alespoň jeden nový projekt ve fázi realizace (odst. 5 čl. III. přílohy č. 2 Smlouvy) a</t>
  </si>
  <si>
    <t>f) Smluvní partner splní svou povinnost zpracovat za každý měsíc sebehodnotící zprávu (čl. V. přílohy č. 2 Smlouvy).</t>
  </si>
  <si>
    <t>ŽoP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</si>
</sst>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3" t="s">
        <v>137</v>
      </c>
      <c r="C4" s="63"/>
      <c r="D4" s="63"/>
      <c r="E4" s="63"/>
      <c r="F4" s="63"/>
      <c r="G4" s="63"/>
      <c r="H4" s="63"/>
      <c r="I4" s="63"/>
      <c r="J4" s="63"/>
    </row>
    <row r="5" spans="2:10" ht="18" customHeight="1" x14ac:dyDescent="0.25">
      <c r="B5" s="64" t="s">
        <v>138</v>
      </c>
      <c r="C5" s="64"/>
      <c r="D5" s="64"/>
      <c r="E5" s="64"/>
      <c r="F5" s="64"/>
      <c r="G5" s="64"/>
      <c r="H5" s="64"/>
      <c r="I5" s="64"/>
      <c r="J5" s="6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1"/>
      <c r="F13" s="72"/>
      <c r="G13" s="72"/>
      <c r="H13" s="72"/>
      <c r="I13" s="72"/>
      <c r="J13" s="73"/>
    </row>
    <row r="14" spans="2:10" ht="14.25" customHeight="1" x14ac:dyDescent="0.2">
      <c r="B14" s="11" t="s">
        <v>6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7</v>
      </c>
      <c r="C15" s="12"/>
      <c r="D15" s="12"/>
      <c r="E15" s="74"/>
      <c r="F15" s="75"/>
      <c r="G15" s="75"/>
      <c r="H15" s="75"/>
      <c r="I15" s="75"/>
      <c r="J15" s="76"/>
    </row>
    <row r="16" spans="2:10" ht="14.25" customHeight="1" x14ac:dyDescent="0.2">
      <c r="B16" s="11" t="s">
        <v>44</v>
      </c>
      <c r="C16" s="12"/>
      <c r="D16" s="12"/>
      <c r="E16" s="71"/>
      <c r="F16" s="72"/>
      <c r="G16" s="72"/>
      <c r="H16" s="72"/>
      <c r="I16" s="72"/>
      <c r="J16" s="73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7" t="s">
        <v>134</v>
      </c>
      <c r="C18" s="77"/>
      <c r="D18" s="77"/>
      <c r="E18" s="77"/>
      <c r="F18" s="77"/>
      <c r="G18" s="77"/>
      <c r="H18" s="77"/>
      <c r="I18" s="77"/>
      <c r="J18" s="77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3" t="s">
        <v>26</v>
      </c>
      <c r="C21" s="53"/>
      <c r="D21" s="53"/>
      <c r="E21" s="65" t="s">
        <v>131</v>
      </c>
      <c r="F21" s="65"/>
      <c r="G21" s="65"/>
      <c r="H21" s="53" t="s">
        <v>42</v>
      </c>
      <c r="I21" s="53"/>
      <c r="J21" s="53"/>
      <c r="K21" s="38">
        <v>109800</v>
      </c>
    </row>
    <row r="22" spans="2:22" x14ac:dyDescent="0.2">
      <c r="B22" s="58">
        <v>43374</v>
      </c>
      <c r="C22" s="58"/>
      <c r="D22" s="59"/>
      <c r="E22" s="68"/>
      <c r="F22" s="69"/>
      <c r="G22" s="70"/>
      <c r="H22" s="66">
        <f>237600+105600</f>
        <v>343200</v>
      </c>
      <c r="I22" s="67"/>
      <c r="J22" s="67"/>
      <c r="K22" s="20" t="str">
        <f>IF($E22&gt;$K$21,"Zadaný finanční příspěvek přesáhl limit za měsíc!","")</f>
        <v/>
      </c>
      <c r="L22" s="20"/>
    </row>
    <row r="23" spans="2:22" x14ac:dyDescent="0.2">
      <c r="B23" s="58">
        <v>43405</v>
      </c>
      <c r="C23" s="58"/>
      <c r="D23" s="59"/>
      <c r="E23" s="68"/>
      <c r="F23" s="69"/>
      <c r="G23" s="70"/>
      <c r="H23" s="66"/>
      <c r="I23" s="67"/>
      <c r="J23" s="67"/>
      <c r="K23" s="20" t="str">
        <f>IF($E23&gt;$K$21,"Zadaný finanční příspěvek přesáhl limit za měsíc!","")</f>
        <v/>
      </c>
      <c r="L23" s="20"/>
    </row>
    <row r="24" spans="2:22" x14ac:dyDescent="0.2">
      <c r="B24" s="58">
        <v>43435</v>
      </c>
      <c r="C24" s="58"/>
      <c r="D24" s="59"/>
      <c r="E24" s="68"/>
      <c r="F24" s="69"/>
      <c r="G24" s="70"/>
      <c r="H24" s="52" t="s">
        <v>43</v>
      </c>
      <c r="I24" s="53"/>
      <c r="J24" s="5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0" t="s">
        <v>132</v>
      </c>
      <c r="C25" s="60"/>
      <c r="D25" s="60"/>
      <c r="E25" s="51">
        <f>SUM(E22:G24)</f>
        <v>0</v>
      </c>
      <c r="F25" s="51"/>
      <c r="G25" s="51"/>
      <c r="H25" s="61">
        <v>0</v>
      </c>
      <c r="I25" s="61"/>
      <c r="J25" s="61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5">
        <f>E25-H25</f>
        <v>0</v>
      </c>
      <c r="I26" s="56"/>
      <c r="J26" s="57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2" t="s">
        <v>41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4" t="s">
        <v>20</v>
      </c>
      <c r="C29" s="54" t="s">
        <v>133</v>
      </c>
      <c r="D29" s="54"/>
      <c r="E29" s="37" t="s">
        <v>20</v>
      </c>
      <c r="F29" s="54" t="s">
        <v>133</v>
      </c>
      <c r="G29" s="54"/>
      <c r="H29" s="37" t="s">
        <v>20</v>
      </c>
      <c r="I29" s="54" t="s">
        <v>133</v>
      </c>
      <c r="J29" s="54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>
        <f>IFERROR(VLOOKUP($E$15,databaze!$B$2:$K$84,10,FALSE),0)</f>
        <v>0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>
        <f>H26</f>
        <v>0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 t="s">
        <v>21</v>
      </c>
      <c r="J32" s="50"/>
    </row>
    <row r="33" spans="1:12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IFERROR(VLOOKUP($E$15,databaze!$B$2:$J$84,9,FALSE),0)</f>
        <v>0</v>
      </c>
      <c r="G33" s="50"/>
      <c r="H33" s="13" t="s">
        <v>19</v>
      </c>
      <c r="I33" s="49" t="s">
        <v>21</v>
      </c>
      <c r="J33" s="50"/>
      <c r="K33" s="38">
        <v>3294960</v>
      </c>
    </row>
    <row r="34" spans="1:12" ht="15.75" customHeight="1" x14ac:dyDescent="0.2">
      <c r="B34" s="43" t="s">
        <v>25</v>
      </c>
      <c r="C34" s="43"/>
      <c r="D34" s="43"/>
      <c r="E34" s="43"/>
      <c r="F34" s="43"/>
      <c r="G34" s="43"/>
      <c r="H34" s="43"/>
      <c r="I34" s="44">
        <f>SUM(C30:C33)+SUM(F30:F33)+SUM(I30:I33)</f>
        <v>0</v>
      </c>
      <c r="J34" s="45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0" t="s">
        <v>139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2" ht="11.25" customHeight="1" x14ac:dyDescent="0.2">
      <c r="A37" s="78" t="s">
        <v>140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2" ht="21.75" customHeight="1" x14ac:dyDescent="0.2">
      <c r="A38" s="42" t="s">
        <v>135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2" ht="21.75" customHeight="1" x14ac:dyDescent="0.2">
      <c r="A39" s="42" t="s">
        <v>141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2" ht="11.25" customHeight="1" x14ac:dyDescent="0.2">
      <c r="A40" s="42" t="s">
        <v>142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2" ht="11.25" customHeight="1" x14ac:dyDescent="0.2">
      <c r="A41" s="42" t="s">
        <v>143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2" ht="11.25" customHeight="1" x14ac:dyDescent="0.2">
      <c r="A42" s="42" t="s">
        <v>144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2" ht="6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ht="48.75" customHeight="1" x14ac:dyDescent="0.2">
      <c r="B44" s="46" t="s">
        <v>129</v>
      </c>
      <c r="C44" s="46"/>
      <c r="D44" s="46"/>
      <c r="E44" s="46"/>
      <c r="F44" s="46"/>
      <c r="G44" s="46"/>
      <c r="H44" s="46"/>
      <c r="I44" s="46"/>
      <c r="J44" s="46"/>
      <c r="K44" s="36"/>
    </row>
    <row r="45" spans="1:12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48"/>
      <c r="C49" s="48"/>
      <c r="D49" s="48"/>
      <c r="E49" s="14" t="s">
        <v>30</v>
      </c>
      <c r="F49" s="19"/>
      <c r="G49" s="41"/>
      <c r="H49" s="41"/>
      <c r="I49" s="41"/>
      <c r="J49" s="41"/>
      <c r="K49" s="41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39" t="s">
        <v>22</v>
      </c>
      <c r="H50" s="39"/>
      <c r="I50" s="39"/>
      <c r="J50" s="39"/>
      <c r="K50" s="39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40" t="s">
        <v>27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sheetProtection password="DEBE" sheet="1" objects="1" scenarios="1"/>
  <protectedRanges>
    <protectedRange sqref="E15:J16" name="Hlavicka_1"/>
    <protectedRange sqref="E13:J14" name="Hlavicka"/>
    <protectedRange sqref="E22:G24" name="Soupisky"/>
    <protectedRange sqref="B49:D49 F49:K49" name="Podpis_1_1"/>
  </protectedRanges>
  <mergeCells count="54">
    <mergeCell ref="C30:D30"/>
    <mergeCell ref="C31:D31"/>
    <mergeCell ref="C32:D32"/>
    <mergeCell ref="C33:D33"/>
    <mergeCell ref="A37:J37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C29:D29"/>
    <mergeCell ref="F29:G29"/>
    <mergeCell ref="I29:J29"/>
    <mergeCell ref="H26:J26"/>
    <mergeCell ref="B24:D24"/>
    <mergeCell ref="B25:D25"/>
    <mergeCell ref="H25:J25"/>
    <mergeCell ref="B28:J28"/>
    <mergeCell ref="E24:G24"/>
    <mergeCell ref="F31:G31"/>
    <mergeCell ref="F32:G32"/>
    <mergeCell ref="F33:G33"/>
    <mergeCell ref="E25:G25"/>
    <mergeCell ref="H24:J24"/>
    <mergeCell ref="F30:G30"/>
    <mergeCell ref="I30:J30"/>
    <mergeCell ref="I31:J31"/>
    <mergeCell ref="I32:J32"/>
    <mergeCell ref="I33:J33"/>
    <mergeCell ref="B34:H34"/>
    <mergeCell ref="I34:J34"/>
    <mergeCell ref="B44:J44"/>
    <mergeCell ref="A41:K41"/>
    <mergeCell ref="A42:K42"/>
    <mergeCell ref="A43:K43"/>
    <mergeCell ref="A36:K36"/>
    <mergeCell ref="A38:K38"/>
    <mergeCell ref="G50:K50"/>
    <mergeCell ref="A54:K54"/>
    <mergeCell ref="G49:K49"/>
    <mergeCell ref="A39:K39"/>
    <mergeCell ref="A40:K40"/>
    <mergeCell ref="A45:K45"/>
    <mergeCell ref="B49:D49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workbookViewId="0">
      <selection activeCell="K4" sqref="K4"/>
    </sheetView>
  </sheetViews>
  <sheetFormatPr defaultRowHeight="12.75" x14ac:dyDescent="0.2"/>
  <cols>
    <col min="1" max="1" width="9.140625" style="1"/>
    <col min="2" max="2" width="14" style="35" customWidth="1"/>
    <col min="3" max="11" width="13.5703125" style="1" customWidth="1"/>
  </cols>
  <sheetData>
    <row r="1" spans="1:11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136</v>
      </c>
      <c r="K1" s="27" t="s">
        <v>145</v>
      </c>
    </row>
    <row r="2" spans="1:11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  <c r="K2" s="29">
        <v>327734</v>
      </c>
    </row>
    <row r="3" spans="1:11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  <c r="K3" s="31">
        <v>328583</v>
      </c>
    </row>
    <row r="4" spans="1:11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  <c r="K4" s="31">
        <v>328596</v>
      </c>
    </row>
    <row r="5" spans="1:11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  <c r="K5" s="31">
        <v>329391</v>
      </c>
    </row>
    <row r="6" spans="1:11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  <c r="K6" s="31">
        <v>323078</v>
      </c>
    </row>
    <row r="7" spans="1:11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  <c r="K7" s="31">
        <v>239758</v>
      </c>
    </row>
    <row r="8" spans="1:11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  <c r="K8" s="31">
        <v>328634</v>
      </c>
    </row>
    <row r="9" spans="1:11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  <c r="K9" s="31">
        <v>324607</v>
      </c>
    </row>
    <row r="10" spans="1:11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  <c r="K10" s="31">
        <v>329400</v>
      </c>
    </row>
    <row r="11" spans="1:11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  <c r="K11" s="31">
        <v>326416</v>
      </c>
    </row>
    <row r="12" spans="1:11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  <c r="K12" s="31">
        <v>328975</v>
      </c>
    </row>
    <row r="13" spans="1:11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  <c r="K13" s="31">
        <v>329398</v>
      </c>
    </row>
    <row r="14" spans="1:11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  <c r="K14" s="31">
        <v>329400</v>
      </c>
    </row>
    <row r="15" spans="1:11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  <c r="K15" s="31">
        <v>327034</v>
      </c>
    </row>
    <row r="16" spans="1:11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  <c r="K16" s="31">
        <v>329397</v>
      </c>
    </row>
    <row r="17" spans="1:11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  <c r="K17" s="31">
        <v>308584</v>
      </c>
    </row>
    <row r="18" spans="1:11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  <c r="K18" s="31">
        <v>328859</v>
      </c>
    </row>
    <row r="19" spans="1:11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  <c r="K19" s="31">
        <v>329400</v>
      </c>
    </row>
    <row r="20" spans="1:11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  <c r="K20" s="31">
        <v>329396</v>
      </c>
    </row>
    <row r="21" spans="1:11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  <c r="K21" s="31">
        <v>329398</v>
      </c>
    </row>
    <row r="22" spans="1:11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  <c r="K22" s="31">
        <v>329400</v>
      </c>
    </row>
    <row r="23" spans="1:11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  <c r="K23" s="31">
        <v>329400</v>
      </c>
    </row>
    <row r="24" spans="1:11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  <c r="K24" s="31">
        <v>325767</v>
      </c>
    </row>
    <row r="25" spans="1:11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  <c r="K25" s="31">
        <v>326633</v>
      </c>
    </row>
    <row r="26" spans="1:11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  <c r="K26" s="31">
        <v>328748</v>
      </c>
    </row>
    <row r="27" spans="1:11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  <c r="K27" s="31">
        <v>327562</v>
      </c>
    </row>
    <row r="28" spans="1:11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  <c r="K28" s="31">
        <v>238994</v>
      </c>
    </row>
    <row r="29" spans="1:11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  <c r="K29" s="31">
        <v>298049</v>
      </c>
    </row>
    <row r="30" spans="1:11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  <c r="K30" s="31">
        <v>329400</v>
      </c>
    </row>
    <row r="31" spans="1:11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  <c r="K31" s="31">
        <v>329394</v>
      </c>
    </row>
    <row r="32" spans="1:11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  <c r="K32" s="31">
        <v>327354</v>
      </c>
    </row>
    <row r="33" spans="1:11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  <c r="K33" s="31">
        <v>329277</v>
      </c>
    </row>
    <row r="34" spans="1:11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  <c r="K34" s="31">
        <v>329243</v>
      </c>
    </row>
    <row r="35" spans="1:11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  <c r="K35" s="31">
        <v>328702</v>
      </c>
    </row>
    <row r="36" spans="1:11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  <c r="K36" s="31">
        <v>329400</v>
      </c>
    </row>
    <row r="37" spans="1:11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  <c r="K37" s="31">
        <v>326810</v>
      </c>
    </row>
    <row r="38" spans="1:11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  <c r="K38" s="31">
        <v>256686</v>
      </c>
    </row>
    <row r="39" spans="1:11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  <c r="K39" s="31">
        <v>242823</v>
      </c>
    </row>
    <row r="40" spans="1:11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  <c r="K40" s="31">
        <v>329400</v>
      </c>
    </row>
    <row r="41" spans="1:11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  <c r="K41" s="31">
        <v>329297</v>
      </c>
    </row>
    <row r="42" spans="1:11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  <c r="K42" s="31">
        <v>329396</v>
      </c>
    </row>
    <row r="43" spans="1:11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  <c r="K43" s="31">
        <v>329177</v>
      </c>
    </row>
    <row r="44" spans="1:11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  <c r="K44" s="31">
        <v>328771</v>
      </c>
    </row>
    <row r="45" spans="1:11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  <c r="K45" s="31">
        <v>328839</v>
      </c>
    </row>
    <row r="46" spans="1:11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  <c r="K46" s="31">
        <v>329400</v>
      </c>
    </row>
    <row r="47" spans="1:11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  <c r="K47" s="31">
        <v>292800</v>
      </c>
    </row>
    <row r="48" spans="1:11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  <c r="K48" s="31">
        <v>330097</v>
      </c>
    </row>
    <row r="49" spans="1:11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  <c r="K49" s="31">
        <v>329400</v>
      </c>
    </row>
    <row r="50" spans="1:11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  <c r="K50" s="31">
        <v>221765</v>
      </c>
    </row>
    <row r="51" spans="1:11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  <c r="K51" s="31">
        <v>328680</v>
      </c>
    </row>
    <row r="52" spans="1:11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  <c r="K52" s="31">
        <v>243720</v>
      </c>
    </row>
    <row r="53" spans="1:11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  <c r="K53" s="31">
        <v>243720</v>
      </c>
    </row>
    <row r="54" spans="1:11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  <c r="K54" s="31">
        <v>243656</v>
      </c>
    </row>
    <row r="55" spans="1:11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  <c r="K55" s="31">
        <v>328979</v>
      </c>
    </row>
    <row r="56" spans="1:11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  <c r="K56" s="31">
        <v>285019</v>
      </c>
    </row>
    <row r="57" spans="1:11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  <c r="K57" s="31">
        <v>199080</v>
      </c>
    </row>
    <row r="58" spans="1:11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  <c r="K58" s="31">
        <v>329344</v>
      </c>
    </row>
    <row r="59" spans="1:11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  <c r="K59" s="31">
        <v>283087</v>
      </c>
    </row>
    <row r="60" spans="1:11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  <c r="K60" s="31">
        <v>329396</v>
      </c>
    </row>
    <row r="61" spans="1:11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  <c r="K61" s="31">
        <v>328655</v>
      </c>
    </row>
    <row r="62" spans="1:11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  <c r="K62" s="31">
        <v>324181</v>
      </c>
    </row>
    <row r="63" spans="1:11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  <c r="K63" s="31">
        <v>243460</v>
      </c>
    </row>
    <row r="64" spans="1:11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  <c r="K64" s="31">
        <v>283930</v>
      </c>
    </row>
    <row r="65" spans="1:11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  <c r="K65" s="31">
        <v>328225</v>
      </c>
    </row>
    <row r="66" spans="1:11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  <c r="K66" s="31">
        <v>329400</v>
      </c>
    </row>
    <row r="67" spans="1:11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  <c r="K67" s="31">
        <v>328310</v>
      </c>
    </row>
    <row r="68" spans="1:11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  <c r="K68" s="31">
        <v>328626</v>
      </c>
    </row>
    <row r="69" spans="1:11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  <c r="K69" s="31">
        <v>329398</v>
      </c>
    </row>
    <row r="70" spans="1:11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  <c r="K70" s="31">
        <v>323227</v>
      </c>
    </row>
    <row r="71" spans="1:11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  <c r="K71" s="31">
        <v>328852</v>
      </c>
    </row>
    <row r="72" spans="1:11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  <c r="K72" s="31">
        <v>328640</v>
      </c>
    </row>
    <row r="73" spans="1:11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  <c r="K73" s="31">
        <v>329299</v>
      </c>
    </row>
    <row r="74" spans="1:11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  <c r="K74" s="31">
        <v>329394</v>
      </c>
    </row>
    <row r="75" spans="1:11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  <c r="K75" s="31">
        <v>284749</v>
      </c>
    </row>
    <row r="76" spans="1:11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  <c r="K76" s="31">
        <v>302436</v>
      </c>
    </row>
    <row r="77" spans="1:11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  <c r="K77" s="31">
        <v>329400</v>
      </c>
    </row>
    <row r="78" spans="1:11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  <c r="K78" s="31">
        <v>268192</v>
      </c>
    </row>
    <row r="79" spans="1:11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  <c r="K79" s="31">
        <v>329266</v>
      </c>
    </row>
    <row r="80" spans="1:11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  <c r="K80" s="31">
        <v>329396</v>
      </c>
    </row>
    <row r="81" spans="1:11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  <c r="K81" s="31">
        <v>329400</v>
      </c>
    </row>
    <row r="82" spans="1:11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  <c r="K82" s="31">
        <v>284764</v>
      </c>
    </row>
    <row r="83" spans="1:11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  <c r="K83" s="31">
        <v>329296</v>
      </c>
    </row>
    <row r="84" spans="1:11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  <c r="K84" s="34">
        <v>243287</v>
      </c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  <row r="99" spans="1:11" x14ac:dyDescent="0.2">
      <c r="A99"/>
      <c r="B99"/>
      <c r="C99"/>
      <c r="D99"/>
      <c r="E99"/>
      <c r="F99"/>
      <c r="G99"/>
      <c r="H99"/>
      <c r="I99"/>
      <c r="J99"/>
      <c r="K99"/>
    </row>
    <row r="100" spans="1:1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2018-12-13T09:00:40Z</dcterms:modified>
</cp:coreProperties>
</file>